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9A357A4F-5C7E-426B-8032-57776588C286}" xr6:coauthVersionLast="45" xr6:coauthVersionMax="45" xr10:uidLastSave="{00000000-0000-0000-0000-000000000000}"/>
  <bookViews>
    <workbookView xWindow="-120" yWindow="-120" windowWidth="20730" windowHeight="11160" xr2:uid="{B0078EE5-2EE0-41A3-865B-7A33851B5E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G18" i="1"/>
  <c r="G17" i="1" s="1"/>
  <c r="F18" i="1"/>
  <c r="F17" i="1" s="1"/>
  <c r="F22" i="1" s="1"/>
  <c r="E18" i="1"/>
  <c r="E17" i="1" s="1"/>
  <c r="I17" i="1"/>
  <c r="G16" i="1"/>
  <c r="G8" i="1" s="1"/>
  <c r="F16" i="1"/>
  <c r="E16" i="1"/>
  <c r="H15" i="1"/>
  <c r="G15" i="1"/>
  <c r="F15" i="1"/>
  <c r="E15" i="1"/>
  <c r="H14" i="1"/>
  <c r="I13" i="1"/>
  <c r="I8" i="1" s="1"/>
  <c r="I22" i="1" s="1"/>
  <c r="G13" i="1"/>
  <c r="H13" i="1" s="1"/>
  <c r="F13" i="1"/>
  <c r="E13" i="1"/>
  <c r="I12" i="1"/>
  <c r="G12" i="1"/>
  <c r="H12" i="1" s="1"/>
  <c r="F12" i="1"/>
  <c r="E12" i="1"/>
  <c r="I11" i="1"/>
  <c r="H11" i="1"/>
  <c r="G11" i="1"/>
  <c r="F11" i="1"/>
  <c r="E11" i="1"/>
  <c r="I10" i="1"/>
  <c r="H10" i="1"/>
  <c r="G10" i="1"/>
  <c r="F10" i="1"/>
  <c r="E10" i="1"/>
  <c r="E8" i="1" s="1"/>
  <c r="H9" i="1"/>
  <c r="F8" i="1"/>
  <c r="H7" i="1"/>
  <c r="H6" i="1"/>
  <c r="I5" i="1"/>
  <c r="G5" i="1"/>
  <c r="F5" i="1"/>
  <c r="E5" i="1"/>
  <c r="H5" i="1" s="1"/>
  <c r="H8" i="1" l="1"/>
  <c r="E22" i="1"/>
  <c r="G22" i="1"/>
  <c r="H22" i="1" s="1"/>
  <c r="H17" i="1"/>
  <c r="H16" i="1"/>
  <c r="H18" i="1"/>
</calcChain>
</file>

<file path=xl/sharedStrings.xml><?xml version="1.0" encoding="utf-8"?>
<sst xmlns="http://schemas.openxmlformats.org/spreadsheetml/2006/main" count="26" uniqueCount="26">
  <si>
    <t xml:space="preserve">                                                                                     EJECUCION PRESUPUESTARIA AL 31-12-20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</si>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</sst>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A0B4-77D7-48D5-B18F-BB5087627356}">
  <dimension ref="A1:AB189"/>
  <sheetViews>
    <sheetView tabSelected="1" workbookViewId="0">
      <selection activeCell="J22" sqref="J22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0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24363214</v>
      </c>
      <c r="F5" s="13">
        <f>+F6</f>
        <v>20863214</v>
      </c>
      <c r="G5" s="13">
        <f>+G6</f>
        <v>20863214</v>
      </c>
      <c r="H5" s="14">
        <f t="shared" ref="H5:H20" si="0">+G5/E5</f>
        <v>0.85634079313180933</v>
      </c>
      <c r="I5" s="13">
        <f>+I6</f>
        <v>19202572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v>24363214</v>
      </c>
      <c r="F6" s="18">
        <v>20863214</v>
      </c>
      <c r="G6" s="18">
        <v>20863214</v>
      </c>
      <c r="H6" s="19">
        <f t="shared" si="0"/>
        <v>0.85634079313180933</v>
      </c>
      <c r="I6" s="18">
        <v>19202572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4671000</v>
      </c>
      <c r="F7" s="13">
        <v>4671000</v>
      </c>
      <c r="G7" s="13">
        <v>4671000</v>
      </c>
      <c r="H7" s="14">
        <f t="shared" si="0"/>
        <v>1</v>
      </c>
      <c r="I7" s="13">
        <v>2371000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33430000</v>
      </c>
      <c r="F8" s="13">
        <f t="shared" ref="F8:G8" si="1">SUM(F9:F16)</f>
        <v>33418000</v>
      </c>
      <c r="G8" s="13">
        <f t="shared" si="1"/>
        <v>33418000</v>
      </c>
      <c r="H8" s="14">
        <f t="shared" si="0"/>
        <v>0.99964104098115469</v>
      </c>
      <c r="I8" s="13">
        <f>SUM(I9:I16)</f>
        <v>28855346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250000</v>
      </c>
      <c r="F9" s="18">
        <v>250000</v>
      </c>
      <c r="G9" s="18">
        <v>250000</v>
      </c>
      <c r="H9" s="19">
        <f t="shared" si="0"/>
        <v>1</v>
      </c>
      <c r="I9" s="18">
        <v>200000</v>
      </c>
      <c r="L9" s="2"/>
    </row>
    <row r="10" spans="1:28" x14ac:dyDescent="0.25">
      <c r="B10" s="17"/>
      <c r="C10" s="17">
        <v>2</v>
      </c>
      <c r="D10" s="17" t="s">
        <v>14</v>
      </c>
      <c r="E10" s="18">
        <f>1240000+460000+160000</f>
        <v>1860000</v>
      </c>
      <c r="F10" s="18">
        <f>1240000+460000+160000</f>
        <v>1860000</v>
      </c>
      <c r="G10" s="18">
        <f>1240000+460000+160000</f>
        <v>1860000</v>
      </c>
      <c r="H10" s="19">
        <f t="shared" si="0"/>
        <v>1</v>
      </c>
      <c r="I10" s="18">
        <f>1123080+456750+45000</f>
        <v>1624830</v>
      </c>
      <c r="L10" s="2"/>
    </row>
    <row r="11" spans="1:28" x14ac:dyDescent="0.25">
      <c r="B11" s="17"/>
      <c r="C11" s="17">
        <v>3</v>
      </c>
      <c r="D11" s="17" t="s">
        <v>15</v>
      </c>
      <c r="E11" s="18">
        <f>1200000+1090000+320000</f>
        <v>2610000</v>
      </c>
      <c r="F11" s="18">
        <f>1200000+1090000+320000</f>
        <v>2610000</v>
      </c>
      <c r="G11" s="18">
        <f>1200000+1090000+320000</f>
        <v>2610000</v>
      </c>
      <c r="H11" s="19">
        <f t="shared" si="0"/>
        <v>1</v>
      </c>
      <c r="I11" s="18">
        <f>920000+739000</f>
        <v>1659000</v>
      </c>
      <c r="L11" s="2"/>
    </row>
    <row r="12" spans="1:28" x14ac:dyDescent="0.25">
      <c r="B12" s="17"/>
      <c r="C12" s="17">
        <v>4</v>
      </c>
      <c r="D12" s="17" t="s">
        <v>16</v>
      </c>
      <c r="E12" s="18">
        <f>50000+350000+1000000+24900000</f>
        <v>26300000</v>
      </c>
      <c r="F12" s="18">
        <f>50000+350000+1000000+24900000</f>
        <v>26300000</v>
      </c>
      <c r="G12" s="18">
        <f>50000+350000+1000000+24900000</f>
        <v>26300000</v>
      </c>
      <c r="H12" s="19">
        <f t="shared" si="0"/>
        <v>1</v>
      </c>
      <c r="I12" s="18">
        <f>45000+24400000</f>
        <v>24445000</v>
      </c>
      <c r="L12" s="2"/>
    </row>
    <row r="13" spans="1:28" x14ac:dyDescent="0.25">
      <c r="B13" s="17"/>
      <c r="C13" s="17">
        <v>5</v>
      </c>
      <c r="D13" s="17" t="s">
        <v>17</v>
      </c>
      <c r="E13" s="18">
        <f>250000+120000+130000+840000</f>
        <v>1340000</v>
      </c>
      <c r="F13" s="18">
        <f>250000+120000+130000+840000</f>
        <v>1340000</v>
      </c>
      <c r="G13" s="18">
        <f>250000+120000+130000+840000</f>
        <v>1340000</v>
      </c>
      <c r="H13" s="19">
        <f t="shared" si="0"/>
        <v>1</v>
      </c>
      <c r="I13" s="18">
        <f>49155+130000+737361</f>
        <v>916516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20000</v>
      </c>
      <c r="F14" s="18">
        <v>20000</v>
      </c>
      <c r="G14" s="18">
        <v>20000</v>
      </c>
      <c r="H14" s="19">
        <f t="shared" si="0"/>
        <v>1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f>250000+200000+350000</f>
        <v>800000</v>
      </c>
      <c r="F15" s="18">
        <f>250000+200000+338000</f>
        <v>788000</v>
      </c>
      <c r="G15" s="18">
        <f>250000+200000+338000</f>
        <v>788000</v>
      </c>
      <c r="H15" s="19">
        <f t="shared" si="0"/>
        <v>0.98499999999999999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f>100000+150000</f>
        <v>250000</v>
      </c>
      <c r="F16" s="18">
        <f>100000+150000</f>
        <v>250000</v>
      </c>
      <c r="G16" s="18">
        <f>100000+150000</f>
        <v>250000</v>
      </c>
      <c r="H16" s="19">
        <f t="shared" si="0"/>
        <v>1</v>
      </c>
      <c r="I16" s="18">
        <v>10000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1870000</v>
      </c>
      <c r="F17" s="13">
        <f t="shared" ref="F17:G17" si="2">SUM(F18:F20)</f>
        <v>1870000</v>
      </c>
      <c r="G17" s="13">
        <f t="shared" si="2"/>
        <v>1870000</v>
      </c>
      <c r="H17" s="14">
        <f t="shared" si="0"/>
        <v>1</v>
      </c>
      <c r="I17" s="13">
        <f>SUM(I18:I20)</f>
        <v>5000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20000+720000+60000</f>
        <v>800000</v>
      </c>
      <c r="F18" s="18">
        <f>20000+720000+60000</f>
        <v>800000</v>
      </c>
      <c r="G18" s="18">
        <f>20000+720000+60000</f>
        <v>800000</v>
      </c>
      <c r="H18" s="19">
        <f t="shared" si="0"/>
        <v>1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20000</v>
      </c>
      <c r="F19" s="18">
        <v>20000</v>
      </c>
      <c r="G19" s="18">
        <v>20000</v>
      </c>
      <c r="H19" s="19">
        <f t="shared" si="0"/>
        <v>1</v>
      </c>
      <c r="I19" s="18">
        <v>5000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1050000</v>
      </c>
      <c r="F20" s="18">
        <v>1050000</v>
      </c>
      <c r="G20" s="18">
        <v>1050000</v>
      </c>
      <c r="H20" s="19">
        <f t="shared" si="0"/>
        <v>1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64334214</v>
      </c>
      <c r="F22" s="13">
        <f t="shared" ref="F22:G22" si="3">+F17+F8+F7+F5</f>
        <v>60822214</v>
      </c>
      <c r="G22" s="13">
        <f t="shared" si="3"/>
        <v>60822214</v>
      </c>
      <c r="H22" s="14">
        <f>+G22/E22</f>
        <v>0.945410073712877</v>
      </c>
      <c r="I22" s="13">
        <f>+I17+I8+I7+I5</f>
        <v>50433918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OPC1</cp:lastModifiedBy>
  <dcterms:created xsi:type="dcterms:W3CDTF">2021-02-12T13:41:25Z</dcterms:created>
  <dcterms:modified xsi:type="dcterms:W3CDTF">2021-02-12T19:41:34Z</dcterms:modified>
</cp:coreProperties>
</file>