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8D1B079F-96C6-4546-97BF-64B90D0B95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E18" i="1"/>
  <c r="I17" i="1"/>
  <c r="G17" i="1"/>
  <c r="F17" i="1"/>
  <c r="E17" i="1"/>
  <c r="H16" i="1"/>
  <c r="E15" i="1"/>
  <c r="H15" i="1" s="1"/>
  <c r="H14" i="1"/>
  <c r="I13" i="1"/>
  <c r="I8" i="1" s="1"/>
  <c r="G13" i="1"/>
  <c r="H13" i="1" s="1"/>
  <c r="F13" i="1"/>
  <c r="E13" i="1"/>
  <c r="E12" i="1"/>
  <c r="H12" i="1" s="1"/>
  <c r="I11" i="1"/>
  <c r="G11" i="1"/>
  <c r="F11" i="1"/>
  <c r="E11" i="1"/>
  <c r="E8" i="1" s="1"/>
  <c r="I10" i="1"/>
  <c r="G10" i="1"/>
  <c r="H10" i="1" s="1"/>
  <c r="F10" i="1"/>
  <c r="E10" i="1"/>
  <c r="I9" i="1"/>
  <c r="G9" i="1"/>
  <c r="H9" i="1" s="1"/>
  <c r="F9" i="1"/>
  <c r="H7" i="1"/>
  <c r="H6" i="1"/>
  <c r="I5" i="1"/>
  <c r="G5" i="1"/>
  <c r="H5" i="1" s="1"/>
  <c r="F5" i="1"/>
  <c r="E5" i="1"/>
  <c r="H11" i="1" l="1"/>
  <c r="I22" i="1"/>
  <c r="E22" i="1"/>
  <c r="F8" i="1"/>
  <c r="F22" i="1" s="1"/>
  <c r="G8" i="1"/>
  <c r="H8" i="1" s="1"/>
  <c r="H17" i="1"/>
  <c r="G22" i="1" l="1"/>
  <c r="H22" i="1" s="1"/>
</calcChain>
</file>

<file path=xl/sharedStrings.xml><?xml version="1.0" encoding="utf-8"?>
<sst xmlns="http://schemas.openxmlformats.org/spreadsheetml/2006/main" count="26" uniqueCount="26">
  <si>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</si>
  <si>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</si>
  <si>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</si>
  <si>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</si>
  <si>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</si>
  <si>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</si>
  <si>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</si>
  <si>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</si>
  <si>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</si>
  <si>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</si>
  <si>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</si>
  <si>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</si>
  <si>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</si>
  <si>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</si>
  <si>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</si>
  <si>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</si>
  <si>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</si>
  <si>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</si>
  <si>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</si>
  <si>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</si>
  <si>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</si>
  <si>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</si>
  <si>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</si>
  <si>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</si>
  <si>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</si>
  <si>
    <t xml:space="preserve">                                                                                     EJECUCION PRESUPUESTARIA AL 31-07-20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</si>
</sst>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"/>
  <sheetViews>
    <sheetView tabSelected="1" workbookViewId="0">
      <selection activeCell="D29" sqref="D29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25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0</v>
      </c>
      <c r="C4" s="6" t="s">
        <v>1</v>
      </c>
      <c r="D4" s="6" t="s">
        <v>2</v>
      </c>
      <c r="E4" s="7" t="s">
        <v>3</v>
      </c>
      <c r="F4" s="7" t="s">
        <v>4</v>
      </c>
      <c r="G4" s="7" t="s">
        <v>5</v>
      </c>
      <c r="H4" s="8" t="s">
        <v>6</v>
      </c>
      <c r="I4" s="7" t="s">
        <v>7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8</v>
      </c>
      <c r="E5" s="13">
        <f>+E6</f>
        <v>20563214</v>
      </c>
      <c r="F5" s="13">
        <f>+F6</f>
        <v>12736970</v>
      </c>
      <c r="G5" s="13">
        <f>+G6</f>
        <v>12736970</v>
      </c>
      <c r="H5" s="14">
        <f t="shared" ref="H5:H20" si="0">+G5/E5</f>
        <v>0.61940560459079985</v>
      </c>
      <c r="I5" s="13">
        <f>+I6</f>
        <v>11085911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9</v>
      </c>
      <c r="E6" s="19">
        <v>20563214</v>
      </c>
      <c r="F6" s="19">
        <v>12736970</v>
      </c>
      <c r="G6" s="19">
        <v>12736970</v>
      </c>
      <c r="H6" s="20">
        <f t="shared" si="0"/>
        <v>0.61940560459079985</v>
      </c>
      <c r="I6" s="19">
        <v>11085911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10</v>
      </c>
      <c r="E7" s="13">
        <v>2371000</v>
      </c>
      <c r="F7" s="13">
        <v>1259809</v>
      </c>
      <c r="G7" s="13">
        <v>1259809</v>
      </c>
      <c r="H7" s="14">
        <f t="shared" si="0"/>
        <v>0.5313407844791227</v>
      </c>
      <c r="I7" s="13">
        <v>1057059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11</v>
      </c>
      <c r="E8" s="13">
        <f>SUM(E9:E16)</f>
        <v>34730000</v>
      </c>
      <c r="F8" s="13">
        <f t="shared" ref="F8:G8" si="1">SUM(F9:F16)</f>
        <v>18702906</v>
      </c>
      <c r="G8" s="13">
        <f t="shared" si="1"/>
        <v>18702906</v>
      </c>
      <c r="H8" s="14">
        <f t="shared" si="0"/>
        <v>0.53852306363374602</v>
      </c>
      <c r="I8" s="13">
        <f>SUM(I9:I16)</f>
        <v>15480406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12</v>
      </c>
      <c r="E9" s="19">
        <v>200000</v>
      </c>
      <c r="F9" s="19">
        <f>50000+50000</f>
        <v>100000</v>
      </c>
      <c r="G9" s="19">
        <f>50000+50000</f>
        <v>100000</v>
      </c>
      <c r="H9" s="20">
        <f t="shared" si="0"/>
        <v>0.5</v>
      </c>
      <c r="I9" s="19">
        <f>50000+50000</f>
        <v>100000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13</v>
      </c>
      <c r="E10" s="19">
        <f>1240000+350000+360000</f>
        <v>1950000</v>
      </c>
      <c r="F10" s="19">
        <f>532266+70000+45000+590814+136750+80000</f>
        <v>1454830</v>
      </c>
      <c r="G10" s="19">
        <f>532266+70000+45000+590814+136750+80000</f>
        <v>1454830</v>
      </c>
      <c r="H10" s="20">
        <f t="shared" si="0"/>
        <v>0.74606666666666666</v>
      </c>
      <c r="I10" s="19">
        <f>1123080+286750+45000</f>
        <v>1454830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14</v>
      </c>
      <c r="E11" s="19">
        <f>1700000+450000+320000</f>
        <v>2470000</v>
      </c>
      <c r="F11" s="19">
        <f>170000+100000+200000+200000+400000</f>
        <v>1070000</v>
      </c>
      <c r="G11" s="19">
        <f>170000+100000+200000+200000+400000</f>
        <v>1070000</v>
      </c>
      <c r="H11" s="20">
        <f t="shared" si="0"/>
        <v>0.4331983805668016</v>
      </c>
      <c r="I11" s="19">
        <f>770000+300000</f>
        <v>1070000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15</v>
      </c>
      <c r="E12" s="19">
        <f>50000+500000+500000+20400000</f>
        <v>21450000</v>
      </c>
      <c r="F12" s="19">
        <v>15831560</v>
      </c>
      <c r="G12" s="19">
        <v>15831560</v>
      </c>
      <c r="H12" s="20">
        <f t="shared" si="0"/>
        <v>0.73806806526806523</v>
      </c>
      <c r="I12" s="19">
        <v>12609060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16</v>
      </c>
      <c r="E13" s="19">
        <f>3000000+120000+80000+390000</f>
        <v>3590000</v>
      </c>
      <c r="F13" s="19">
        <f>10000+70000+49155+17361+40000+50000</f>
        <v>236516</v>
      </c>
      <c r="G13" s="19">
        <f>10000+70000+49155+17361+40000+50000</f>
        <v>236516</v>
      </c>
      <c r="H13" s="20">
        <f t="shared" si="0"/>
        <v>6.5881894150417827E-2</v>
      </c>
      <c r="I13" s="19">
        <f>49155+50000+137361</f>
        <v>236516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x14ac:dyDescent="0.25">
      <c r="A14" s="17"/>
      <c r="B14" s="18"/>
      <c r="C14" s="18">
        <v>6</v>
      </c>
      <c r="D14" s="18" t="s">
        <v>17</v>
      </c>
      <c r="E14" s="19">
        <v>20000</v>
      </c>
      <c r="F14" s="19">
        <v>0</v>
      </c>
      <c r="G14" s="19">
        <v>0</v>
      </c>
      <c r="H14" s="20">
        <f t="shared" si="0"/>
        <v>0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x14ac:dyDescent="0.25">
      <c r="A15" s="17"/>
      <c r="B15" s="18"/>
      <c r="C15" s="18">
        <v>7</v>
      </c>
      <c r="D15" s="18" t="s">
        <v>18</v>
      </c>
      <c r="E15" s="19">
        <f>2250000+700000+1350000</f>
        <v>4300000</v>
      </c>
      <c r="F15" s="19">
        <v>0</v>
      </c>
      <c r="G15" s="19">
        <v>0</v>
      </c>
      <c r="H15" s="20">
        <f t="shared" si="0"/>
        <v>0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19</v>
      </c>
      <c r="E16" s="19">
        <v>750000</v>
      </c>
      <c r="F16" s="19">
        <v>10000</v>
      </c>
      <c r="G16" s="19">
        <v>10000</v>
      </c>
      <c r="H16" s="20">
        <f t="shared" si="0"/>
        <v>1.3333333333333334E-2</v>
      </c>
      <c r="I16" s="19">
        <v>10000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x14ac:dyDescent="0.25">
      <c r="A17" s="11"/>
      <c r="B17" s="12">
        <v>4</v>
      </c>
      <c r="C17" s="12"/>
      <c r="D17" s="12" t="s">
        <v>20</v>
      </c>
      <c r="E17" s="13">
        <f>SUM(E18:E20)</f>
        <v>1870000</v>
      </c>
      <c r="F17" s="13">
        <f t="shared" ref="F17:G17" si="2">SUM(F18:F20)</f>
        <v>0</v>
      </c>
      <c r="G17" s="13">
        <f t="shared" si="2"/>
        <v>0</v>
      </c>
      <c r="H17" s="14">
        <f t="shared" si="0"/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x14ac:dyDescent="0.25">
      <c r="A18" s="17"/>
      <c r="B18" s="18"/>
      <c r="C18" s="18">
        <v>3</v>
      </c>
      <c r="D18" s="18" t="s">
        <v>21</v>
      </c>
      <c r="E18" s="19">
        <f>20000+720000+60000</f>
        <v>800000</v>
      </c>
      <c r="F18" s="19">
        <v>0</v>
      </c>
      <c r="G18" s="19">
        <v>0</v>
      </c>
      <c r="H18" s="20">
        <f t="shared" si="0"/>
        <v>0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x14ac:dyDescent="0.25">
      <c r="A19" s="17"/>
      <c r="B19" s="18"/>
      <c r="C19" s="18">
        <v>5</v>
      </c>
      <c r="D19" s="18" t="s">
        <v>22</v>
      </c>
      <c r="E19" s="19">
        <v>20000</v>
      </c>
      <c r="F19" s="19">
        <v>0</v>
      </c>
      <c r="G19" s="19">
        <v>0</v>
      </c>
      <c r="H19" s="20">
        <f t="shared" si="0"/>
        <v>0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x14ac:dyDescent="0.25">
      <c r="A20" s="17"/>
      <c r="B20" s="18"/>
      <c r="C20" s="18">
        <v>8</v>
      </c>
      <c r="D20" s="18" t="s">
        <v>23</v>
      </c>
      <c r="E20" s="19">
        <v>1050000</v>
      </c>
      <c r="F20" s="19">
        <v>0</v>
      </c>
      <c r="G20" s="19">
        <v>0</v>
      </c>
      <c r="H20" s="20">
        <f t="shared" si="0"/>
        <v>0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24</v>
      </c>
      <c r="E22" s="13">
        <f>+E17+E8+E7+E5</f>
        <v>59534214</v>
      </c>
      <c r="F22" s="13">
        <f t="shared" ref="F22:G22" si="3">+F17+F8+F7+F5</f>
        <v>32699685</v>
      </c>
      <c r="G22" s="13">
        <f t="shared" si="3"/>
        <v>32699685</v>
      </c>
      <c r="H22" s="25">
        <f>+G22/E22</f>
        <v>0.54925870021564405</v>
      </c>
      <c r="I22" s="13">
        <f>+I17+I8+I7+I5</f>
        <v>27623376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OPC1</cp:lastModifiedBy>
  <dcterms:created xsi:type="dcterms:W3CDTF">2020-07-03T20:44:19Z</dcterms:created>
  <dcterms:modified xsi:type="dcterms:W3CDTF">2020-08-14T15:24:19Z</dcterms:modified>
</cp:coreProperties>
</file>