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H19" i="1"/>
  <c r="E18" i="1"/>
  <c r="H18" i="1" s="1"/>
  <c r="I17" i="1"/>
  <c r="I22" i="1" s="1"/>
  <c r="H17" i="1"/>
  <c r="G17" i="1"/>
  <c r="F17" i="1"/>
  <c r="F22" i="1" s="1"/>
  <c r="E17" i="1"/>
  <c r="E22" i="1" s="1"/>
  <c r="H16" i="1"/>
  <c r="E15" i="1"/>
  <c r="H15" i="1" s="1"/>
  <c r="H14" i="1"/>
  <c r="H13" i="1"/>
  <c r="G13" i="1"/>
  <c r="F13" i="1"/>
  <c r="E13" i="1"/>
  <c r="H12" i="1"/>
  <c r="E12" i="1"/>
  <c r="G11" i="1"/>
  <c r="H11" i="1" s="1"/>
  <c r="F11" i="1"/>
  <c r="E11" i="1"/>
  <c r="G10" i="1"/>
  <c r="G8" i="1" s="1"/>
  <c r="F10" i="1"/>
  <c r="F8" i="1" s="1"/>
  <c r="E10" i="1"/>
  <c r="H9" i="1"/>
  <c r="I8" i="1"/>
  <c r="E8" i="1"/>
  <c r="H7" i="1"/>
  <c r="I6" i="1"/>
  <c r="G6" i="1"/>
  <c r="H6" i="1" s="1"/>
  <c r="F6" i="1"/>
  <c r="I5" i="1"/>
  <c r="F5" i="1"/>
  <c r="E5" i="1"/>
  <c r="H8" i="1" l="1"/>
  <c r="G5" i="1"/>
  <c r="H5" i="1" s="1"/>
  <c r="H10" i="1"/>
  <c r="G22" i="1" l="1"/>
  <c r="H22" i="1" s="1"/>
</calcChain>
</file>

<file path=xl/sharedStrings.xml><?xml version="1.0" encoding="utf-8"?>
<sst xmlns="http://schemas.openxmlformats.org/spreadsheetml/2006/main" count="26" uniqueCount="26">
  <si>
    <t xml:space="preserve">                                                                                     EJECUCION PRESUPUESTARIA AL 29-02-20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</si>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</sst>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tabSelected="1" workbookViewId="0">
      <selection activeCell="D25" sqref="D25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0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20563214</v>
      </c>
      <c r="F5" s="13">
        <f>+F6</f>
        <v>4729514</v>
      </c>
      <c r="G5" s="13">
        <f>+G6</f>
        <v>4729514</v>
      </c>
      <c r="H5" s="14">
        <f t="shared" ref="H5:H20" si="0">+G5/E5</f>
        <v>0.22999877353802767</v>
      </c>
      <c r="I5" s="13">
        <f>+I6</f>
        <v>4729515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10</v>
      </c>
      <c r="E6" s="19">
        <v>20563214</v>
      </c>
      <c r="F6" s="19">
        <f>1820167+2909347</f>
        <v>4729514</v>
      </c>
      <c r="G6" s="19">
        <f>1820167+2909347</f>
        <v>4729514</v>
      </c>
      <c r="H6" s="20">
        <f t="shared" si="0"/>
        <v>0.22999877353802767</v>
      </c>
      <c r="I6" s="19">
        <f>1372369+3357146</f>
        <v>4729515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2371000</v>
      </c>
      <c r="F7" s="13">
        <v>237054</v>
      </c>
      <c r="G7" s="13">
        <v>237054</v>
      </c>
      <c r="H7" s="14">
        <f t="shared" si="0"/>
        <v>9.9980598903416276E-2</v>
      </c>
      <c r="I7" s="13">
        <v>0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34730000</v>
      </c>
      <c r="F8" s="13">
        <f t="shared" ref="F8:G8" si="1">SUM(F9:F16)</f>
        <v>5057266</v>
      </c>
      <c r="G8" s="13">
        <f t="shared" si="1"/>
        <v>5057266</v>
      </c>
      <c r="H8" s="14">
        <f t="shared" si="0"/>
        <v>0.14561664267204147</v>
      </c>
      <c r="I8" s="13">
        <f>SUM(I9:I16)</f>
        <v>0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13</v>
      </c>
      <c r="E9" s="19">
        <v>200000</v>
      </c>
      <c r="F9" s="19">
        <v>50000</v>
      </c>
      <c r="G9" s="19">
        <v>50000</v>
      </c>
      <c r="H9" s="20">
        <f t="shared" si="0"/>
        <v>0.25</v>
      </c>
      <c r="I9" s="19">
        <v>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14</v>
      </c>
      <c r="E10" s="19">
        <f>1240000+350000+360000</f>
        <v>1950000</v>
      </c>
      <c r="F10" s="19">
        <f>532266+70000+45000</f>
        <v>647266</v>
      </c>
      <c r="G10" s="19">
        <f>532266+70000+45000</f>
        <v>647266</v>
      </c>
      <c r="H10" s="20">
        <f t="shared" si="0"/>
        <v>0.33193128205128203</v>
      </c>
      <c r="I10" s="19">
        <v>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15</v>
      </c>
      <c r="E11" s="19">
        <f>1700000+450000+320000</f>
        <v>2470000</v>
      </c>
      <c r="F11" s="19">
        <f>170000+100000</f>
        <v>270000</v>
      </c>
      <c r="G11" s="19">
        <f>170000+100000</f>
        <v>270000</v>
      </c>
      <c r="H11" s="20">
        <f t="shared" si="0"/>
        <v>0.10931174089068826</v>
      </c>
      <c r="I11" s="19">
        <v>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16</v>
      </c>
      <c r="E12" s="19">
        <f>50000+500000+500000+20400000</f>
        <v>21450000</v>
      </c>
      <c r="F12" s="19">
        <v>4000000</v>
      </c>
      <c r="G12" s="19">
        <v>4000000</v>
      </c>
      <c r="H12" s="20">
        <f t="shared" si="0"/>
        <v>0.18648018648018649</v>
      </c>
      <c r="I12" s="19">
        <v>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17</v>
      </c>
      <c r="E13" s="19">
        <f>3000000+120000+80000+390000</f>
        <v>3590000</v>
      </c>
      <c r="F13" s="19">
        <f>10000+70000</f>
        <v>80000</v>
      </c>
      <c r="G13" s="19">
        <f>10000+70000</f>
        <v>80000</v>
      </c>
      <c r="H13" s="20">
        <f t="shared" si="0"/>
        <v>2.2284122562674095E-2</v>
      </c>
      <c r="I13" s="19">
        <v>0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18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19</v>
      </c>
      <c r="E15" s="19">
        <f>2250000+700000+1350000</f>
        <v>4300000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20</v>
      </c>
      <c r="E16" s="19">
        <v>750000</v>
      </c>
      <c r="F16" s="19">
        <v>10000</v>
      </c>
      <c r="G16" s="19">
        <v>10000</v>
      </c>
      <c r="H16" s="20">
        <f t="shared" si="0"/>
        <v>1.3333333333333334E-2</v>
      </c>
      <c r="I16" s="19">
        <v>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22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23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24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59534214</v>
      </c>
      <c r="F22" s="13">
        <f t="shared" ref="F22:G22" si="3">+F17+F8+F7+F5</f>
        <v>10023834</v>
      </c>
      <c r="G22" s="13">
        <f t="shared" si="3"/>
        <v>10023834</v>
      </c>
      <c r="H22" s="25">
        <f>+G22/E22</f>
        <v>0.16837098076074372</v>
      </c>
      <c r="I22" s="13">
        <f>+I17+I8+I7+I5</f>
        <v>4729515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2020-06-30T23:05:52Z</dcterms:created>
  <dcterms:modified xsi:type="dcterms:W3CDTF">2020-06-30T23:06:24Z</dcterms:modified>
</cp:coreProperties>
</file>